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8" activeTab="2"/>
  </bookViews>
  <sheets>
    <sheet name="Sheet1" sheetId="3" r:id="rId1"/>
    <sheet name="SIM" sheetId="1" r:id="rId2"/>
    <sheet name="Sheet2" sheetId="4" r:id="rId3"/>
    <sheet name="SEM" sheetId="2" r:id="rId4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26" i="2" l="1"/>
  <c r="B25" i="2"/>
  <c r="B24" i="2"/>
  <c r="K16" i="2"/>
  <c r="J16" i="2"/>
  <c r="K12" i="2"/>
  <c r="J12" i="2"/>
  <c r="K5" i="2"/>
  <c r="J5" i="2"/>
  <c r="L4" i="1"/>
  <c r="L3" i="1"/>
  <c r="L2" i="1"/>
  <c r="G13" i="1"/>
  <c r="H22" i="1"/>
  <c r="G22" i="1"/>
  <c r="H8" i="1"/>
  <c r="G8" i="1"/>
</calcChain>
</file>

<file path=xl/sharedStrings.xml><?xml version="1.0" encoding="utf-8"?>
<sst xmlns="http://schemas.openxmlformats.org/spreadsheetml/2006/main" count="106" uniqueCount="64">
  <si>
    <t>wt</t>
  </si>
  <si>
    <t>Cells</t>
  </si>
  <si>
    <t>NTs</t>
  </si>
  <si>
    <t>60oil_1516_1432OD05_003_SIR_ALX</t>
  </si>
  <si>
    <t>folder</t>
  </si>
  <si>
    <t>20180717</t>
  </si>
  <si>
    <t>60oil_1516_1432OD05_005_SIR_ALX</t>
  </si>
  <si>
    <t>60oil_1516_1432OD05_013_SIR_ALX</t>
  </si>
  <si>
    <t>60oil_1516_1432OD05_015_SIR_ALX</t>
  </si>
  <si>
    <t>60oil_1516_1432OD05_016_SIR_ALX</t>
  </si>
  <si>
    <t>60oil_1516_1432OD05_017_SIR_ALX</t>
  </si>
  <si>
    <t>můžeme ukázat</t>
  </si>
  <si>
    <t>E1</t>
  </si>
  <si>
    <t>E2</t>
  </si>
  <si>
    <t>20190208</t>
  </si>
  <si>
    <t>60oil_1516_1432_NR_112_SIR_ALX</t>
  </si>
  <si>
    <t>60oil_1516_1432_NR_118_SIR_ALX</t>
  </si>
  <si>
    <t>60oil_1516_1432_NR_125_SIR_ALX</t>
  </si>
  <si>
    <t>nelze použít</t>
  </si>
  <si>
    <t>E3</t>
  </si>
  <si>
    <t>16oil_1516_1432_DNABodipy5ul_50ul_002_SIR_ALX</t>
  </si>
  <si>
    <t>20190510</t>
  </si>
  <si>
    <t>16oil_1516_1432_DNABodipy5ul_50ul_003_SIR_ALX</t>
  </si>
  <si>
    <t>16oil_1516_1432_DNABodipy5ul_50ul_005_SIR_ALX</t>
  </si>
  <si>
    <t>16oil_1516_1432_DNABodipy5ul_50ul_008_SIR_ALX</t>
  </si>
  <si>
    <t>16oil_1516_1432_DNABodipy5ul_50ul_009_SIR_ALX</t>
  </si>
  <si>
    <t>16oil_1516_1432_DNABodipy5ul_50ul_013_SIR_ALX</t>
  </si>
  <si>
    <t>16oil_1516_1432_DNABodipy5ul_50ul_014_SIR_ALX</t>
  </si>
  <si>
    <t>percentage of NTs</t>
  </si>
  <si>
    <t>SEM</t>
  </si>
  <si>
    <r>
      <rPr>
        <sz val="11"/>
        <color theme="1"/>
        <rFont val="Calibri"/>
        <family val="2"/>
        <charset val="238"/>
      </rPr>
      <t>Δ</t>
    </r>
    <r>
      <rPr>
        <sz val="11"/>
        <color theme="1"/>
        <rFont val="Calibri"/>
        <family val="2"/>
        <scheme val="minor"/>
      </rPr>
      <t>hag</t>
    </r>
  </si>
  <si>
    <t>Fig: 710-3_subtilis_ 1966_A_05.tif,</t>
  </si>
  <si>
    <t>Fig: 710-3_subtilis_ 1966_A_18.tif,</t>
  </si>
  <si>
    <t>Fig: 710-3_subtilis_ 1966_A_24.tif,</t>
  </si>
  <si>
    <t>V:\123K\JirkaP\2017 -\Nanotubes\SEM\SEM mutanty</t>
  </si>
  <si>
    <t>710-3_subtilis_ 1966_A</t>
  </si>
  <si>
    <t>+</t>
  </si>
  <si>
    <t>Fig: 718-A1_B_subtilis_1966_10.tif,</t>
  </si>
  <si>
    <t>Fig: 718-B1_B_subtilis_1966_23.tif,</t>
  </si>
  <si>
    <t>Fig: 718-B1_B_subtilis_1966_10.tif,</t>
  </si>
  <si>
    <t>Fig: 718-B2_B_subtilis_1966_06.tif,</t>
  </si>
  <si>
    <t>V:\123K\JirkaP\2017 -\Nanotubes\SEM\SEM mutanty\S OSMIEM</t>
  </si>
  <si>
    <t>E4</t>
  </si>
  <si>
    <t>Fig: 754-1B_B_subtilis_cont_05.tif -</t>
  </si>
  <si>
    <t>V:\123K\JirkaP\2017 -\Nanotubes\SEM\SEM stresy</t>
  </si>
  <si>
    <t>754-1B_B_subtilis_cont</t>
  </si>
  <si>
    <t>Fig: 754-1B_B_subtilis_cont_07.tif -</t>
  </si>
  <si>
    <t>E3 paralela E2</t>
  </si>
  <si>
    <t>Percentage of NTs</t>
  </si>
  <si>
    <t>E2+E3</t>
  </si>
  <si>
    <t>Column1</t>
  </si>
  <si>
    <t>Mean</t>
  </si>
  <si>
    <t>Standard Error</t>
  </si>
  <si>
    <t>Median</t>
  </si>
  <si>
    <t>Mode</t>
  </si>
  <si>
    <t>Standard Deviation</t>
  </si>
  <si>
    <t>Sample Variance</t>
  </si>
  <si>
    <t>Kurtosis</t>
  </si>
  <si>
    <t>Skewness</t>
  </si>
  <si>
    <t>Range</t>
  </si>
  <si>
    <t>Minimum</t>
  </si>
  <si>
    <t>Maximum</t>
  </si>
  <si>
    <t>Sum</t>
  </si>
  <si>
    <t>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</si>
</sst>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</font>
    <font>
      <i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49" fontId="0" fillId="0" borderId="0" xfId="0" applyNumberFormat="1"/>
    <xf numFmtId="0" fontId="2" fillId="0" borderId="0" xfId="0" applyFont="1"/>
    <xf numFmtId="0" fontId="1" fillId="0" borderId="0" xfId="0" applyFont="1"/>
    <xf numFmtId="0" fontId="2" fillId="0" borderId="4" xfId="0" applyFont="1" applyBorder="1"/>
    <xf numFmtId="0" fontId="2" fillId="0" borderId="6" xfId="0" applyFont="1" applyBorder="1"/>
    <xf numFmtId="0" fontId="2" fillId="0" borderId="1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8" xfId="0" applyFont="1" applyBorder="1"/>
    <xf numFmtId="0" fontId="2" fillId="0" borderId="2" xfId="0" applyFont="1" applyBorder="1"/>
    <xf numFmtId="0" fontId="2" fillId="0" borderId="0" xfId="0" applyFont="1" applyBorder="1"/>
    <xf numFmtId="0" fontId="2" fillId="0" borderId="7" xfId="0" applyFont="1" applyBorder="1"/>
    <xf numFmtId="0" fontId="0" fillId="0" borderId="0" xfId="0" applyFill="1" applyBorder="1" applyAlignment="1"/>
    <xf numFmtId="0" fontId="0" fillId="0" borderId="7" xfId="0" applyFill="1" applyBorder="1" applyAlignment="1"/>
    <xf numFmtId="0" fontId="4" fillId="0" borderId="9" xfId="0" applyFont="1" applyFill="1" applyBorder="1" applyAlignment="1">
      <alignment horizontal="centerContinuous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121920</xdr:colOff>
      <xdr:row>1</xdr:row>
      <xdr:rowOff>167640</xdr:rowOff>
    </xdr:from>
    <xdr:to>
      <xdr:col>18</xdr:col>
      <xdr:colOff>243840</xdr:colOff>
      <xdr:row>16</xdr:row>
      <xdr:rowOff>66040</xdr:rowOff>
    </xdr:to>
    <xdr:pic>
      <xdr:nvPicPr>
        <xdr:cNvPr id="2" name="Picture 1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7120" y="350520"/>
          <a:ext cx="3779520" cy="2641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24</xdr:col>
      <xdr:colOff>453934</xdr:colOff>
      <xdr:row>2</xdr:row>
      <xdr:rowOff>7620</xdr:rowOff>
    </xdr:from>
    <xdr:to>
      <xdr:col>30</xdr:col>
      <xdr:colOff>568234</xdr:colOff>
      <xdr:row>16</xdr:row>
      <xdr:rowOff>85997</xdr:rowOff>
    </xdr:to>
    <xdr:pic>
      <xdr:nvPicPr>
        <xdr:cNvPr id="3" name="Picture 2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84334" y="377734"/>
          <a:ext cx="3771900" cy="266917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18</xdr:col>
      <xdr:colOff>272143</xdr:colOff>
      <xdr:row>1</xdr:row>
      <xdr:rowOff>176346</xdr:rowOff>
    </xdr:from>
    <xdr:to>
      <xdr:col>24</xdr:col>
      <xdr:colOff>422365</xdr:colOff>
      <xdr:row>16</xdr:row>
      <xdr:rowOff>54428</xdr:rowOff>
    </xdr:to>
    <xdr:pic>
      <xdr:nvPicPr>
        <xdr:cNvPr id="4" name="Picture 3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44943" y="361403"/>
          <a:ext cx="3807822" cy="265393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152400</xdr:colOff>
      <xdr:row>17</xdr:row>
      <xdr:rowOff>114300</xdr:rowOff>
    </xdr:from>
    <xdr:to>
      <xdr:col>18</xdr:col>
      <xdr:colOff>228600</xdr:colOff>
      <xdr:row>31</xdr:row>
      <xdr:rowOff>89988</xdr:rowOff>
    </xdr:to>
    <xdr:pic>
      <xdr:nvPicPr>
        <xdr:cNvPr id="5" name="Picture 4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67600" y="3223260"/>
          <a:ext cx="3733800" cy="25577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18</xdr:col>
      <xdr:colOff>292934</xdr:colOff>
      <xdr:row>17</xdr:row>
      <xdr:rowOff>76201</xdr:rowOff>
    </xdr:from>
    <xdr:to>
      <xdr:col>24</xdr:col>
      <xdr:colOff>247462</xdr:colOff>
      <xdr:row>31</xdr:row>
      <xdr:rowOff>87086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65734" y="3222172"/>
          <a:ext cx="3612128" cy="26234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420600</xdr:colOff>
      <xdr:row>17</xdr:row>
      <xdr:rowOff>40481</xdr:rowOff>
    </xdr:from>
    <xdr:to>
      <xdr:col>30</xdr:col>
      <xdr:colOff>484263</xdr:colOff>
      <xdr:row>31</xdr:row>
      <xdr:rowOff>130629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51000" y="3186452"/>
          <a:ext cx="3721263" cy="2702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52800</xdr:colOff>
      <xdr:row>17</xdr:row>
      <xdr:rowOff>43542</xdr:rowOff>
    </xdr:from>
    <xdr:to>
      <xdr:col>37</xdr:col>
      <xdr:colOff>457200</xdr:colOff>
      <xdr:row>32</xdr:row>
      <xdr:rowOff>26124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50400" y="3189513"/>
          <a:ext cx="4062000" cy="27802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141514</xdr:colOff>
      <xdr:row>32</xdr:row>
      <xdr:rowOff>141515</xdr:rowOff>
    </xdr:from>
    <xdr:to>
      <xdr:col>18</xdr:col>
      <xdr:colOff>217713</xdr:colOff>
      <xdr:row>47</xdr:row>
      <xdr:rowOff>43543</xdr:rowOff>
    </xdr:to>
    <xdr:pic>
      <xdr:nvPicPr>
        <xdr:cNvPr id="11" name="Picture 10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6714" y="6063344"/>
          <a:ext cx="3733799" cy="267788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18</xdr:col>
      <xdr:colOff>283029</xdr:colOff>
      <xdr:row>32</xdr:row>
      <xdr:rowOff>141514</xdr:rowOff>
    </xdr:from>
    <xdr:to>
      <xdr:col>24</xdr:col>
      <xdr:colOff>228601</xdr:colOff>
      <xdr:row>47</xdr:row>
      <xdr:rowOff>31204</xdr:rowOff>
    </xdr:to>
    <xdr:pic>
      <xdr:nvPicPr>
        <xdr:cNvPr id="12" name="Picture 11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55829" y="6063343"/>
          <a:ext cx="3603172" cy="2665547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5"/>
  <sheetViews>
    <sheetView workbookViewId="0">
      <selection activeCell="F10" sqref="F10"/>
    </sheetView>
  </sheetViews>
  <sheetFormatPr defaultRowHeight="14.4" x14ac:dyDescent="0.3"/>
  <sheetData>
    <row r="1" spans="1:2" x14ac:dyDescent="0.3">
      <c r="A1" s="15" t="s">
        <v>50</v>
      </c>
      <c r="B1" s="15"/>
    </row>
    <row r="2" spans="1:2" x14ac:dyDescent="0.3">
      <c r="A2" s="13"/>
      <c r="B2" s="13"/>
    </row>
    <row r="3" spans="1:2" x14ac:dyDescent="0.3">
      <c r="A3" s="13" t="s">
        <v>51</v>
      </c>
      <c r="B3" s="13">
        <v>0.69397104190638592</v>
      </c>
    </row>
    <row r="4" spans="1:2" x14ac:dyDescent="0.3">
      <c r="A4" s="13" t="s">
        <v>52</v>
      </c>
      <c r="B4" s="13">
        <v>0.10909242722471924</v>
      </c>
    </row>
    <row r="5" spans="1:2" x14ac:dyDescent="0.3">
      <c r="A5" s="13" t="s">
        <v>53</v>
      </c>
      <c r="B5" s="13">
        <v>0.6655574043261232</v>
      </c>
    </row>
    <row r="6" spans="1:2" x14ac:dyDescent="0.3">
      <c r="A6" s="13" t="s">
        <v>54</v>
      </c>
      <c r="B6" s="13" t="e">
        <v>#N/A</v>
      </c>
    </row>
    <row r="7" spans="1:2" x14ac:dyDescent="0.3">
      <c r="A7" s="13" t="s">
        <v>55</v>
      </c>
      <c r="B7" s="13">
        <v>0.18895362667422391</v>
      </c>
    </row>
    <row r="8" spans="1:2" x14ac:dyDescent="0.3">
      <c r="A8" s="13" t="s">
        <v>56</v>
      </c>
      <c r="B8" s="13">
        <v>3.5703473033341981E-2</v>
      </c>
    </row>
    <row r="9" spans="1:2" x14ac:dyDescent="0.3">
      <c r="A9" s="13" t="s">
        <v>57</v>
      </c>
      <c r="B9" s="13" t="e">
        <v>#DIV/0!</v>
      </c>
    </row>
    <row r="10" spans="1:2" x14ac:dyDescent="0.3">
      <c r="A10" s="13" t="s">
        <v>58</v>
      </c>
      <c r="B10" s="13">
        <v>0.66137994731523597</v>
      </c>
    </row>
    <row r="11" spans="1:2" x14ac:dyDescent="0.3">
      <c r="A11" s="13" t="s">
        <v>59</v>
      </c>
      <c r="B11" s="13">
        <v>0.37468905472636815</v>
      </c>
    </row>
    <row r="12" spans="1:2" x14ac:dyDescent="0.3">
      <c r="A12" s="13" t="s">
        <v>60</v>
      </c>
      <c r="B12" s="13">
        <v>0.52083333333333337</v>
      </c>
    </row>
    <row r="13" spans="1:2" x14ac:dyDescent="0.3">
      <c r="A13" s="13" t="s">
        <v>61</v>
      </c>
      <c r="B13" s="13">
        <v>0.89552238805970152</v>
      </c>
    </row>
    <row r="14" spans="1:2" x14ac:dyDescent="0.3">
      <c r="A14" s="13" t="s">
        <v>62</v>
      </c>
      <c r="B14" s="13">
        <v>2.0819131257191579</v>
      </c>
    </row>
    <row r="15" spans="1:2" ht="15" thickBot="1" x14ac:dyDescent="0.35">
      <c r="A15" s="14" t="s">
        <v>63</v>
      </c>
      <c r="B15" s="14">
        <v>3</v>
      </c>
    </row>
  </sheetData>
  <pageMargins left="0.7" right="0.7" top="0.75" bottom="0.75" header="0.3" footer="0.3"/>
  <pageSetup paperSize="9" orientation="portrait" horizontalDpi="4294967293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2"/>
  <sheetViews>
    <sheetView workbookViewId="0">
      <selection activeCell="O9" sqref="O9"/>
    </sheetView>
  </sheetViews>
  <sheetFormatPr defaultRowHeight="14.4" x14ac:dyDescent="0.3"/>
  <cols>
    <col min="6" max="6" width="8.88671875" style="1"/>
  </cols>
  <sheetData>
    <row r="1" spans="1:13" x14ac:dyDescent="0.3">
      <c r="A1" t="s">
        <v>29</v>
      </c>
      <c r="F1" s="1" t="s">
        <v>4</v>
      </c>
      <c r="G1" t="s">
        <v>1</v>
      </c>
      <c r="H1" t="s">
        <v>2</v>
      </c>
      <c r="K1" s="6"/>
      <c r="L1" s="10" t="s">
        <v>28</v>
      </c>
      <c r="M1" s="7"/>
    </row>
    <row r="2" spans="1:13" x14ac:dyDescent="0.3">
      <c r="A2" s="2" t="s">
        <v>0</v>
      </c>
      <c r="B2" t="s">
        <v>3</v>
      </c>
      <c r="F2" s="1" t="s">
        <v>5</v>
      </c>
      <c r="G2">
        <v>36</v>
      </c>
      <c r="H2">
        <v>0</v>
      </c>
      <c r="K2" s="4" t="s">
        <v>12</v>
      </c>
      <c r="L2" s="11">
        <f>H8/(G8/100)</f>
        <v>0.89552238805970152</v>
      </c>
      <c r="M2" s="8"/>
    </row>
    <row r="3" spans="1:13" x14ac:dyDescent="0.3">
      <c r="A3" s="2" t="s">
        <v>12</v>
      </c>
      <c r="B3" t="s">
        <v>6</v>
      </c>
      <c r="F3" s="1" t="s">
        <v>5</v>
      </c>
      <c r="G3">
        <v>46</v>
      </c>
      <c r="H3">
        <v>1</v>
      </c>
      <c r="K3" s="4" t="s">
        <v>13</v>
      </c>
      <c r="L3" s="11">
        <f>H13/(G13/100)</f>
        <v>0.52083333333333337</v>
      </c>
      <c r="M3" s="8"/>
    </row>
    <row r="4" spans="1:13" ht="15" thickBot="1" x14ac:dyDescent="0.35">
      <c r="B4" t="s">
        <v>7</v>
      </c>
      <c r="F4" s="1" t="s">
        <v>5</v>
      </c>
      <c r="G4">
        <v>38</v>
      </c>
      <c r="H4">
        <v>0</v>
      </c>
      <c r="K4" s="5" t="s">
        <v>19</v>
      </c>
      <c r="L4" s="12">
        <f>H22/(G22/100)</f>
        <v>0.6655574043261232</v>
      </c>
      <c r="M4" s="9"/>
    </row>
    <row r="5" spans="1:13" x14ac:dyDescent="0.3">
      <c r="B5" t="s">
        <v>8</v>
      </c>
      <c r="F5" s="1" t="s">
        <v>5</v>
      </c>
      <c r="G5">
        <v>74</v>
      </c>
      <c r="H5">
        <v>0</v>
      </c>
    </row>
    <row r="6" spans="1:13" x14ac:dyDescent="0.3">
      <c r="B6" t="s">
        <v>9</v>
      </c>
      <c r="F6" s="1" t="s">
        <v>5</v>
      </c>
      <c r="G6">
        <v>71</v>
      </c>
      <c r="H6">
        <v>0</v>
      </c>
    </row>
    <row r="7" spans="1:13" x14ac:dyDescent="0.3">
      <c r="B7" t="s">
        <v>10</v>
      </c>
      <c r="F7" s="1" t="s">
        <v>5</v>
      </c>
      <c r="G7">
        <v>70</v>
      </c>
      <c r="H7">
        <v>2</v>
      </c>
      <c r="I7" t="s">
        <v>11</v>
      </c>
    </row>
    <row r="8" spans="1:13" x14ac:dyDescent="0.3">
      <c r="G8">
        <f>G2+G3+G4+G5+G6+G7</f>
        <v>335</v>
      </c>
      <c r="H8">
        <f>H2+H3+H4+H5+H6+H7</f>
        <v>3</v>
      </c>
    </row>
    <row r="10" spans="1:13" x14ac:dyDescent="0.3">
      <c r="A10" s="2" t="s">
        <v>0</v>
      </c>
      <c r="B10" t="s">
        <v>15</v>
      </c>
      <c r="F10" s="1" t="s">
        <v>14</v>
      </c>
      <c r="G10">
        <v>76</v>
      </c>
      <c r="H10">
        <v>0</v>
      </c>
    </row>
    <row r="11" spans="1:13" x14ac:dyDescent="0.3">
      <c r="A11" s="2" t="s">
        <v>13</v>
      </c>
      <c r="B11" t="s">
        <v>16</v>
      </c>
      <c r="F11" s="1" t="s">
        <v>14</v>
      </c>
      <c r="G11">
        <v>116</v>
      </c>
      <c r="H11">
        <v>1</v>
      </c>
    </row>
    <row r="12" spans="1:13" x14ac:dyDescent="0.3">
      <c r="B12" s="3" t="s">
        <v>17</v>
      </c>
      <c r="F12" s="1" t="s">
        <v>14</v>
      </c>
      <c r="I12" t="s">
        <v>18</v>
      </c>
    </row>
    <row r="13" spans="1:13" x14ac:dyDescent="0.3">
      <c r="G13">
        <f>G10+G11</f>
        <v>192</v>
      </c>
      <c r="H13">
        <v>1</v>
      </c>
    </row>
    <row r="15" spans="1:13" x14ac:dyDescent="0.3">
      <c r="A15" s="2" t="s">
        <v>0</v>
      </c>
      <c r="B15" t="s">
        <v>20</v>
      </c>
      <c r="F15" s="1" t="s">
        <v>21</v>
      </c>
      <c r="G15">
        <v>115</v>
      </c>
      <c r="H15">
        <v>1</v>
      </c>
    </row>
    <row r="16" spans="1:13" x14ac:dyDescent="0.3">
      <c r="A16" s="2" t="s">
        <v>19</v>
      </c>
      <c r="B16" t="s">
        <v>22</v>
      </c>
      <c r="F16" s="1" t="s">
        <v>21</v>
      </c>
      <c r="G16">
        <v>144</v>
      </c>
      <c r="H16">
        <v>2</v>
      </c>
    </row>
    <row r="17" spans="2:9" x14ac:dyDescent="0.3">
      <c r="B17" t="s">
        <v>23</v>
      </c>
      <c r="F17" s="1" t="s">
        <v>21</v>
      </c>
      <c r="G17">
        <v>20</v>
      </c>
      <c r="H17">
        <v>0</v>
      </c>
    </row>
    <row r="18" spans="2:9" x14ac:dyDescent="0.3">
      <c r="B18" t="s">
        <v>24</v>
      </c>
      <c r="F18" s="1" t="s">
        <v>21</v>
      </c>
      <c r="G18">
        <v>22</v>
      </c>
      <c r="H18">
        <v>0</v>
      </c>
    </row>
    <row r="19" spans="2:9" x14ac:dyDescent="0.3">
      <c r="B19" t="s">
        <v>25</v>
      </c>
      <c r="F19" s="1" t="s">
        <v>21</v>
      </c>
      <c r="G19">
        <v>77</v>
      </c>
      <c r="H19">
        <v>1</v>
      </c>
      <c r="I19" t="s">
        <v>11</v>
      </c>
    </row>
    <row r="20" spans="2:9" x14ac:dyDescent="0.3">
      <c r="B20" t="s">
        <v>26</v>
      </c>
      <c r="F20" s="1" t="s">
        <v>21</v>
      </c>
      <c r="G20">
        <v>137</v>
      </c>
      <c r="H20">
        <v>0</v>
      </c>
      <c r="I20" t="s">
        <v>11</v>
      </c>
    </row>
    <row r="21" spans="2:9" x14ac:dyDescent="0.3">
      <c r="B21" t="s">
        <v>27</v>
      </c>
      <c r="F21" s="1" t="s">
        <v>21</v>
      </c>
      <c r="G21">
        <v>86</v>
      </c>
      <c r="H21">
        <v>0</v>
      </c>
      <c r="I21" t="s">
        <v>11</v>
      </c>
    </row>
    <row r="22" spans="2:9" x14ac:dyDescent="0.3">
      <c r="G22">
        <f>G15+G16+G17+G18+G19+G20+G21</f>
        <v>601</v>
      </c>
      <c r="H22">
        <f>H15+H16+H17+H18+H19+H20+H21</f>
        <v>4</v>
      </c>
    </row>
  </sheetData>
  <pageMargins left="0.7" right="0.7" top="0.75" bottom="0.75" header="0.3" footer="0.3"/>
  <pageSetup paperSize="9" orientation="portrait" horizontalDpi="4294967293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5"/>
  <sheetViews>
    <sheetView tabSelected="1" workbookViewId="0">
      <selection activeCell="F18" sqref="F18"/>
    </sheetView>
  </sheetViews>
  <sheetFormatPr defaultRowHeight="14.4" x14ac:dyDescent="0.3"/>
  <sheetData>
    <row r="1" spans="1:2" x14ac:dyDescent="0.3">
      <c r="A1" s="15" t="s">
        <v>50</v>
      </c>
      <c r="B1" s="15"/>
    </row>
    <row r="2" spans="1:2" x14ac:dyDescent="0.3">
      <c r="A2" s="13"/>
      <c r="B2" s="13"/>
    </row>
    <row r="3" spans="1:2" x14ac:dyDescent="0.3">
      <c r="A3" s="13" t="s">
        <v>51</v>
      </c>
      <c r="B3" s="13">
        <v>0.23960612691466085</v>
      </c>
    </row>
    <row r="4" spans="1:2" x14ac:dyDescent="0.3">
      <c r="A4" s="13" t="s">
        <v>52</v>
      </c>
      <c r="B4" s="13">
        <v>0.14471131929136527</v>
      </c>
    </row>
    <row r="5" spans="1:2" x14ac:dyDescent="0.3">
      <c r="A5" s="13" t="s">
        <v>53</v>
      </c>
      <c r="B5" s="13">
        <v>0.21881838074398249</v>
      </c>
    </row>
    <row r="6" spans="1:2" x14ac:dyDescent="0.3">
      <c r="A6" s="13" t="s">
        <v>54</v>
      </c>
      <c r="B6" s="13" t="e">
        <v>#N/A</v>
      </c>
    </row>
    <row r="7" spans="1:2" x14ac:dyDescent="0.3">
      <c r="A7" s="13" t="s">
        <v>55</v>
      </c>
      <c r="B7" s="13">
        <v>0.25064735744296684</v>
      </c>
    </row>
    <row r="8" spans="1:2" x14ac:dyDescent="0.3">
      <c r="A8" s="13" t="s">
        <v>56</v>
      </c>
      <c r="B8" s="13">
        <v>6.2824097793142394E-2</v>
      </c>
    </row>
    <row r="9" spans="1:2" x14ac:dyDescent="0.3">
      <c r="A9" s="13" t="s">
        <v>57</v>
      </c>
      <c r="B9" s="13" t="e">
        <v>#DIV/0!</v>
      </c>
    </row>
    <row r="10" spans="1:2" x14ac:dyDescent="0.3">
      <c r="A10" s="13" t="s">
        <v>58</v>
      </c>
      <c r="B10" s="13">
        <v>0.37064590707648537</v>
      </c>
    </row>
    <row r="11" spans="1:2" x14ac:dyDescent="0.3">
      <c r="A11" s="13" t="s">
        <v>59</v>
      </c>
      <c r="B11" s="13">
        <v>0.5</v>
      </c>
    </row>
    <row r="12" spans="1:2" x14ac:dyDescent="0.3">
      <c r="A12" s="13" t="s">
        <v>60</v>
      </c>
      <c r="B12" s="13">
        <v>0</v>
      </c>
    </row>
    <row r="13" spans="1:2" x14ac:dyDescent="0.3">
      <c r="A13" s="13" t="s">
        <v>61</v>
      </c>
      <c r="B13" s="13">
        <v>0.5</v>
      </c>
    </row>
    <row r="14" spans="1:2" x14ac:dyDescent="0.3">
      <c r="A14" s="13" t="s">
        <v>62</v>
      </c>
      <c r="B14" s="13">
        <v>0.71881838074398252</v>
      </c>
    </row>
    <row r="15" spans="1:2" ht="15" thickBot="1" x14ac:dyDescent="0.35">
      <c r="A15" s="14" t="s">
        <v>63</v>
      </c>
      <c r="B15" s="14">
        <v>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topLeftCell="A2" zoomScale="70" zoomScaleNormal="70" workbookViewId="0">
      <selection activeCell="B24" sqref="B24:B26"/>
    </sheetView>
  </sheetViews>
  <sheetFormatPr defaultRowHeight="14.4" x14ac:dyDescent="0.3"/>
  <cols>
    <col min="1" max="1" width="13.5546875" bestFit="1" customWidth="1"/>
  </cols>
  <sheetData>
    <row r="1" spans="1:11" x14ac:dyDescent="0.3">
      <c r="A1" t="s">
        <v>29</v>
      </c>
      <c r="B1" t="s">
        <v>34</v>
      </c>
      <c r="F1" s="1"/>
      <c r="G1" t="s">
        <v>35</v>
      </c>
      <c r="J1" t="s">
        <v>1</v>
      </c>
      <c r="K1" t="s">
        <v>2</v>
      </c>
    </row>
    <row r="2" spans="1:11" x14ac:dyDescent="0.3">
      <c r="A2" s="3" t="s">
        <v>30</v>
      </c>
      <c r="B2" t="s">
        <v>32</v>
      </c>
      <c r="J2">
        <v>108</v>
      </c>
      <c r="K2">
        <v>0</v>
      </c>
    </row>
    <row r="3" spans="1:11" x14ac:dyDescent="0.3">
      <c r="A3" t="s">
        <v>12</v>
      </c>
      <c r="B3" t="s">
        <v>33</v>
      </c>
      <c r="J3">
        <v>150</v>
      </c>
      <c r="K3">
        <v>0</v>
      </c>
    </row>
    <row r="4" spans="1:11" x14ac:dyDescent="0.3">
      <c r="B4" t="s">
        <v>31</v>
      </c>
      <c r="J4">
        <v>127</v>
      </c>
      <c r="K4">
        <v>0</v>
      </c>
    </row>
    <row r="5" spans="1:11" x14ac:dyDescent="0.3">
      <c r="J5" s="2">
        <f>J2+J3+J4</f>
        <v>385</v>
      </c>
      <c r="K5" s="2">
        <f>K2+K3+K4</f>
        <v>0</v>
      </c>
    </row>
    <row r="7" spans="1:11" x14ac:dyDescent="0.3">
      <c r="B7" t="s">
        <v>41</v>
      </c>
    </row>
    <row r="8" spans="1:11" x14ac:dyDescent="0.3">
      <c r="A8" t="s">
        <v>13</v>
      </c>
      <c r="B8" t="s">
        <v>37</v>
      </c>
      <c r="J8">
        <v>55</v>
      </c>
      <c r="K8">
        <v>1</v>
      </c>
    </row>
    <row r="9" spans="1:11" x14ac:dyDescent="0.3">
      <c r="A9" t="s">
        <v>36</v>
      </c>
      <c r="B9" t="s">
        <v>38</v>
      </c>
      <c r="J9">
        <v>36</v>
      </c>
      <c r="K9">
        <v>0</v>
      </c>
    </row>
    <row r="10" spans="1:11" x14ac:dyDescent="0.3">
      <c r="A10" t="s">
        <v>47</v>
      </c>
      <c r="B10" t="s">
        <v>39</v>
      </c>
      <c r="J10">
        <v>38</v>
      </c>
      <c r="K10">
        <v>0</v>
      </c>
    </row>
    <row r="11" spans="1:11" x14ac:dyDescent="0.3">
      <c r="B11" t="s">
        <v>40</v>
      </c>
      <c r="J11">
        <v>71</v>
      </c>
      <c r="K11">
        <v>0</v>
      </c>
    </row>
    <row r="12" spans="1:11" x14ac:dyDescent="0.3">
      <c r="J12" s="2">
        <f>J8+J9+J10+J11</f>
        <v>200</v>
      </c>
      <c r="K12" s="2">
        <f>K8+K9+K10+K11</f>
        <v>1</v>
      </c>
    </row>
    <row r="13" spans="1:11" x14ac:dyDescent="0.3">
      <c r="B13" t="s">
        <v>44</v>
      </c>
      <c r="G13" t="s">
        <v>45</v>
      </c>
    </row>
    <row r="14" spans="1:11" x14ac:dyDescent="0.3">
      <c r="A14" t="s">
        <v>42</v>
      </c>
      <c r="B14" t="s">
        <v>43</v>
      </c>
      <c r="J14">
        <v>173</v>
      </c>
      <c r="K14">
        <v>0</v>
      </c>
    </row>
    <row r="15" spans="1:11" x14ac:dyDescent="0.3">
      <c r="B15" t="s">
        <v>46</v>
      </c>
      <c r="J15">
        <v>284</v>
      </c>
      <c r="K15">
        <v>1</v>
      </c>
    </row>
    <row r="16" spans="1:11" x14ac:dyDescent="0.3">
      <c r="J16">
        <f>J14+J15</f>
        <v>457</v>
      </c>
      <c r="K16">
        <f>K14+K15</f>
        <v>1</v>
      </c>
    </row>
    <row r="22" spans="1:2" ht="15" thickBot="1" x14ac:dyDescent="0.35"/>
    <row r="23" spans="1:2" x14ac:dyDescent="0.3">
      <c r="A23" s="6" t="s">
        <v>48</v>
      </c>
      <c r="B23" s="7"/>
    </row>
    <row r="24" spans="1:2" x14ac:dyDescent="0.3">
      <c r="A24" s="4" t="s">
        <v>12</v>
      </c>
      <c r="B24" s="8">
        <f>K5/(J5/100)</f>
        <v>0</v>
      </c>
    </row>
    <row r="25" spans="1:2" x14ac:dyDescent="0.3">
      <c r="A25" s="4" t="s">
        <v>49</v>
      </c>
      <c r="B25" s="8">
        <f>K12/(J12/100)</f>
        <v>0.5</v>
      </c>
    </row>
    <row r="26" spans="1:2" ht="15" thickBot="1" x14ac:dyDescent="0.35">
      <c r="A26" s="5" t="s">
        <v>42</v>
      </c>
      <c r="B26" s="9">
        <f>K16/(J16/100)</f>
        <v>0.21881838074398249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SIM</vt:lpstr>
      <vt:lpstr>Sheet2</vt:lpstr>
      <vt:lpstr>SEM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2020-06-22T11:13:58Z</dcterms:modified>
</cp:coreProperties>
</file>